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000" activeTab="0"/>
  </bookViews>
  <sheets>
    <sheet name="с изменен" sheetId="1" r:id="rId1"/>
  </sheets>
  <definedNames>
    <definedName name="_xlnm.Print_Titles" localSheetId="0">'с изменен'!$7:$7</definedName>
  </definedNames>
  <calcPr fullCalcOnLoad="1"/>
</workbook>
</file>

<file path=xl/sharedStrings.xml><?xml version="1.0" encoding="utf-8"?>
<sst xmlns="http://schemas.openxmlformats.org/spreadsheetml/2006/main" count="99" uniqueCount="96">
  <si>
    <t>Доходы бюджета - Всего</t>
  </si>
  <si>
    <t>Налоговые и неналоговые доходы</t>
  </si>
  <si>
    <t>Налоги на прибыль, доходы</t>
  </si>
  <si>
    <t xml:space="preserve"> 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</si>
  <si>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</si>
  <si>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</si>
  <si>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</si>
  <si>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    Налог, взимаемый в связи с     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</si>
  <si>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</si>
  <si>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</si>
  <si>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</si>
  <si>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</si>
  <si>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</si>
  <si>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</si>
  <si>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</si>
  <si>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Налоги и сборы  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</si>
  <si>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</si>
  <si>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</si>
  <si>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</si>
  <si>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</si>
  <si>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</si>
  <si>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</si>
  <si>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</si>
  <si>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</si>
  <si>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</si>
  <si>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</si>
  <si>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</si>
  <si>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</si>
  <si>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</si>
  <si>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</si>
  <si>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муниципальных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</si>
  <si>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</si>
  <si>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</si>
  <si>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</si>
  <si>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</si>
  <si>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</si>
  <si>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</si>
  <si>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</si>
  <si>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</si>
  <si>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</si>
  <si>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</si>
  <si>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</si>
  <si>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</si>
  <si>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</si>
  <si>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</si>
  <si>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</si>
  <si>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</si>
  <si>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</si>
  <si>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</si>
  <si>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</si>
  <si>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</si>
  <si>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</si>
  <si>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</si>
  <si>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</si>
  <si>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</si>
  <si>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бюджетам субъектов Российской Федерации и муниципальных образований</t>
  </si>
  <si>
    <t>Результат исполнения бюджета (дефицит "--", профицит "+")</t>
  </si>
  <si>
    <t>Источники финансирования дефицита бюджета - всего</t>
  </si>
  <si>
    <t>Общеэкономические вопросы</t>
  </si>
  <si>
    <t>Прочие безвозмездные поступления в бюджеты субъектов РФ</t>
  </si>
  <si>
    <t xml:space="preserve">                                                                                                      </t>
  </si>
  <si>
    <t xml:space="preserve"> (тыс. рублей)</t>
  </si>
  <si>
    <t>Наименование</t>
  </si>
  <si>
    <t>Доходы от использования имущества, находящегося в  муниципальной собственности</t>
  </si>
  <si>
    <t xml:space="preserve">Дотация на выравнивание уровня бюджетной обеспеченности бюджетов  поселений из бюджета муниципального образования Кавказский район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</si>
  <si>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</si>
  <si>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 субъектов Российской Федерации</t>
  </si>
  <si>
    <t>Прочие субсидии бюджетам поселений</t>
  </si>
  <si>
    <t>Факт, тыс. руб.</t>
  </si>
  <si>
    <t>Темп роста, %</t>
  </si>
  <si>
    <t>4</t>
  </si>
  <si>
    <t>5</t>
  </si>
  <si>
    <t>6</t>
  </si>
  <si>
    <t>7</t>
  </si>
  <si>
    <t>8</t>
  </si>
  <si>
    <t>9</t>
  </si>
  <si>
    <t>10</t>
  </si>
  <si>
    <t>2015 год</t>
  </si>
  <si>
    <t>2014 год</t>
  </si>
  <si>
    <t>2015/ 2014</t>
  </si>
  <si>
    <t>2016/ 2015</t>
  </si>
  <si>
    <t xml:space="preserve">Земельный налог </t>
  </si>
  <si>
    <t xml:space="preserve">Налоги на товары (работы, услуги), реализуемые в РФ </t>
  </si>
  <si>
    <t>Акцизы по подакцизным товарам (продукции)</t>
  </si>
  <si>
    <t>Доходы от продажи земельных  участков</t>
  </si>
  <si>
    <t>Расчеты по видам доходов бюджета Мирского сельского поселения Кавказского района на 2018 год</t>
  </si>
  <si>
    <t>Прогноз на 2018 год</t>
  </si>
  <si>
    <t>Прогноз поступлений 2017 год</t>
  </si>
  <si>
    <t>2016 год</t>
  </si>
  <si>
    <t>2017/ 2016</t>
  </si>
  <si>
    <t>Прогнозируемый темп роста 2018/2017</t>
  </si>
  <si>
    <t>Прочие неналоговые доходы бюджетов сельских поселений</t>
  </si>
  <si>
    <t>Прочие неналоговые доходы бюджетов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</si>
  <si>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</si>
  <si>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Глава Мирского сельского поселения Кавказского района</t>
  </si>
  <si>
    <t>И.Б.Костенко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</si>
</sst>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3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indent="3"/>
    </xf>
    <xf numFmtId="180" fontId="6" fillId="0" borderId="10" xfId="0" applyNumberFormat="1" applyFont="1" applyFill="1" applyBorder="1" applyAlignment="1">
      <alignment horizontal="center" vertical="center" wrapText="1"/>
    </xf>
    <xf numFmtId="180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/>
    </xf>
    <xf numFmtId="180" fontId="5" fillId="33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right" vertical="center"/>
    </xf>
    <xf numFmtId="180" fontId="7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180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81" fontId="5" fillId="33" borderId="1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 indent="2"/>
    </xf>
    <xf numFmtId="0" fontId="9" fillId="33" borderId="10" xfId="0" applyFont="1" applyFill="1" applyBorder="1" applyAlignment="1">
      <alignment vertical="center" wrapText="1"/>
    </xf>
    <xf numFmtId="181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 indent="3"/>
    </xf>
    <xf numFmtId="180" fontId="11" fillId="0" borderId="1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11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 horizontal="center"/>
    </xf>
    <xf numFmtId="180" fontId="5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51" fillId="33" borderId="10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tabSelected="1" zoomScale="88" zoomScaleNormal="88" zoomScalePageLayoutView="0" workbookViewId="0" topLeftCell="A10">
      <selection activeCell="A84" sqref="A84:B84"/>
    </sheetView>
  </sheetViews>
  <sheetFormatPr defaultColWidth="9.140625" defaultRowHeight="15"/>
  <cols>
    <col min="1" max="1" width="57.00390625" style="2" customWidth="1"/>
    <col min="2" max="2" width="13.7109375" style="28" customWidth="1"/>
    <col min="3" max="3" width="12.28125" style="1" customWidth="1"/>
    <col min="4" max="4" width="12.421875" style="1" customWidth="1"/>
    <col min="5" max="5" width="15.8515625" style="1" customWidth="1"/>
    <col min="6" max="6" width="18.00390625" style="1" hidden="1" customWidth="1"/>
    <col min="7" max="7" width="16.140625" style="1" hidden="1" customWidth="1"/>
    <col min="8" max="10" width="0" style="2" hidden="1" customWidth="1"/>
    <col min="11" max="11" width="10.00390625" style="2" customWidth="1"/>
    <col min="12" max="13" width="10.421875" style="2" customWidth="1"/>
    <col min="14" max="14" width="19.7109375" style="2" customWidth="1"/>
    <col min="15" max="15" width="13.8515625" style="42" customWidth="1"/>
    <col min="16" max="16384" width="9.140625" style="2" customWidth="1"/>
  </cols>
  <sheetData>
    <row r="2" spans="1:15" ht="21.75" customHeight="1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ht="18.75">
      <c r="A3" s="3"/>
    </row>
    <row r="4" spans="1:15" ht="16.5">
      <c r="A4" s="4" t="s">
        <v>60</v>
      </c>
      <c r="O4" s="55" t="s">
        <v>61</v>
      </c>
    </row>
    <row r="5" spans="1:15" ht="30.75" customHeight="1">
      <c r="A5" s="72" t="s">
        <v>62</v>
      </c>
      <c r="B5" s="80" t="s">
        <v>68</v>
      </c>
      <c r="C5" s="80"/>
      <c r="D5" s="80"/>
      <c r="E5" s="78" t="s">
        <v>87</v>
      </c>
      <c r="F5" s="24"/>
      <c r="G5" s="24"/>
      <c r="H5" s="25"/>
      <c r="I5" s="25"/>
      <c r="J5" s="25"/>
      <c r="K5" s="69" t="s">
        <v>69</v>
      </c>
      <c r="L5" s="70"/>
      <c r="M5" s="71"/>
      <c r="N5" s="72" t="s">
        <v>90</v>
      </c>
      <c r="O5" s="74" t="s">
        <v>86</v>
      </c>
    </row>
    <row r="6" spans="1:15" ht="51.75" customHeight="1">
      <c r="A6" s="77"/>
      <c r="B6" s="23" t="s">
        <v>78</v>
      </c>
      <c r="C6" s="26" t="s">
        <v>77</v>
      </c>
      <c r="D6" s="26" t="s">
        <v>88</v>
      </c>
      <c r="E6" s="79"/>
      <c r="F6" s="24"/>
      <c r="G6" s="24"/>
      <c r="H6" s="25"/>
      <c r="I6" s="25"/>
      <c r="J6" s="25"/>
      <c r="K6" s="27" t="s">
        <v>79</v>
      </c>
      <c r="L6" s="27" t="s">
        <v>80</v>
      </c>
      <c r="M6" s="27" t="s">
        <v>89</v>
      </c>
      <c r="N6" s="73"/>
      <c r="O6" s="75"/>
    </row>
    <row r="7" spans="1:15" s="7" customFormat="1" ht="15.75">
      <c r="A7" s="15">
        <v>1</v>
      </c>
      <c r="B7" s="16">
        <v>3</v>
      </c>
      <c r="C7" s="16" t="s">
        <v>70</v>
      </c>
      <c r="D7" s="16" t="s">
        <v>70</v>
      </c>
      <c r="E7" s="16" t="s">
        <v>71</v>
      </c>
      <c r="F7" s="17"/>
      <c r="G7" s="17"/>
      <c r="H7" s="17"/>
      <c r="I7" s="17"/>
      <c r="J7" s="17"/>
      <c r="K7" s="18" t="s">
        <v>72</v>
      </c>
      <c r="L7" s="18" t="s">
        <v>73</v>
      </c>
      <c r="M7" s="18" t="s">
        <v>74</v>
      </c>
      <c r="N7" s="18" t="s">
        <v>75</v>
      </c>
      <c r="O7" s="56" t="s">
        <v>76</v>
      </c>
    </row>
    <row r="8" spans="1:15" ht="15.75">
      <c r="A8" s="19" t="s">
        <v>0</v>
      </c>
      <c r="B8" s="20">
        <f>B9</f>
        <v>9200.3</v>
      </c>
      <c r="C8" s="20">
        <f>C9</f>
        <v>9270.79</v>
      </c>
      <c r="D8" s="20">
        <f>D9</f>
        <v>10417.2</v>
      </c>
      <c r="E8" s="20">
        <f>E9</f>
        <v>11919.4</v>
      </c>
      <c r="F8" s="13"/>
      <c r="G8" s="13"/>
      <c r="H8" s="14"/>
      <c r="I8" s="14"/>
      <c r="J8" s="14"/>
      <c r="K8" s="21">
        <f>C8/B8*100</f>
        <v>100.76617066834778</v>
      </c>
      <c r="L8" s="21">
        <f>D8/C8*100</f>
        <v>112.36582858634485</v>
      </c>
      <c r="M8" s="21">
        <f>E8/D8*100</f>
        <v>114.42038167645816</v>
      </c>
      <c r="N8" s="52">
        <f>O8/E8*100</f>
        <v>90.56580029196101</v>
      </c>
      <c r="O8" s="57">
        <f>O9</f>
        <v>10794.9</v>
      </c>
    </row>
    <row r="9" spans="1:15" ht="15.75">
      <c r="A9" s="19" t="s">
        <v>1</v>
      </c>
      <c r="B9" s="34">
        <f>B10+B15+B17+B21+B32+B34+B38+B81</f>
        <v>9200.3</v>
      </c>
      <c r="C9" s="34">
        <f>C10+C15+C17+C21+C32+C34+C38+C81</f>
        <v>9270.79</v>
      </c>
      <c r="D9" s="34">
        <f>D10+D15+D17+D21+D32+D34+D38+D81</f>
        <v>10417.2</v>
      </c>
      <c r="E9" s="34">
        <f>E10+E15+E17+E21+E32+E34+E38+E81</f>
        <v>11919.4</v>
      </c>
      <c r="F9" s="13"/>
      <c r="G9" s="13"/>
      <c r="H9" s="14"/>
      <c r="I9" s="14"/>
      <c r="J9" s="14"/>
      <c r="K9" s="21">
        <f aca="true" t="shared" si="0" ref="K9:K26">C9/B9*100</f>
        <v>100.76617066834778</v>
      </c>
      <c r="L9" s="21">
        <f aca="true" t="shared" si="1" ref="L9:L33">D9/C9*100</f>
        <v>112.36582858634485</v>
      </c>
      <c r="M9" s="21">
        <f aca="true" t="shared" si="2" ref="M9:M14">E9/D9*100</f>
        <v>114.42038167645816</v>
      </c>
      <c r="N9" s="52">
        <f aca="true" t="shared" si="3" ref="N9:N72">O9/E9*100</f>
        <v>90.56580029196101</v>
      </c>
      <c r="O9" s="57">
        <f>O10+O15+O17+O21+O32+O34+O80</f>
        <v>10794.9</v>
      </c>
    </row>
    <row r="10" spans="1:15" s="40" customFormat="1" ht="15.75">
      <c r="A10" s="36" t="s">
        <v>2</v>
      </c>
      <c r="B10" s="35">
        <f>B12</f>
        <v>1705.8</v>
      </c>
      <c r="C10" s="35">
        <f>C12</f>
        <v>1964.5</v>
      </c>
      <c r="D10" s="35">
        <f>D12</f>
        <v>1804.7</v>
      </c>
      <c r="E10" s="35">
        <f>E12</f>
        <v>1810</v>
      </c>
      <c r="F10" s="37"/>
      <c r="G10" s="37"/>
      <c r="H10" s="38"/>
      <c r="I10" s="38"/>
      <c r="J10" s="38"/>
      <c r="K10" s="21">
        <f t="shared" si="0"/>
        <v>115.16590456090985</v>
      </c>
      <c r="L10" s="21">
        <f t="shared" si="1"/>
        <v>91.86561466021888</v>
      </c>
      <c r="M10" s="39">
        <f t="shared" si="2"/>
        <v>100.29367761954894</v>
      </c>
      <c r="N10" s="52">
        <f t="shared" si="3"/>
        <v>102.20994475138122</v>
      </c>
      <c r="O10" s="58">
        <f>O12</f>
        <v>1850</v>
      </c>
    </row>
    <row r="11" spans="1:15" s="42" customFormat="1" ht="15.75" hidden="1">
      <c r="A11" s="41"/>
      <c r="B11" s="35"/>
      <c r="C11" s="35"/>
      <c r="D11" s="35"/>
      <c r="E11" s="35"/>
      <c r="F11" s="37"/>
      <c r="G11" s="37"/>
      <c r="H11" s="38"/>
      <c r="I11" s="38"/>
      <c r="J11" s="38"/>
      <c r="K11" s="21" t="e">
        <f t="shared" si="0"/>
        <v>#DIV/0!</v>
      </c>
      <c r="L11" s="21" t="e">
        <f t="shared" si="1"/>
        <v>#DIV/0!</v>
      </c>
      <c r="M11" s="39" t="e">
        <f t="shared" si="2"/>
        <v>#DIV/0!</v>
      </c>
      <c r="N11" s="52" t="e">
        <f t="shared" si="3"/>
        <v>#DIV/0!</v>
      </c>
      <c r="O11" s="58"/>
    </row>
    <row r="12" spans="1:15" s="42" customFormat="1" ht="15.75">
      <c r="A12" s="41" t="s">
        <v>3</v>
      </c>
      <c r="B12" s="35">
        <v>1705.8</v>
      </c>
      <c r="C12" s="35">
        <v>1964.5</v>
      </c>
      <c r="D12" s="35">
        <v>1804.7</v>
      </c>
      <c r="E12" s="35">
        <v>1810</v>
      </c>
      <c r="F12" s="37"/>
      <c r="G12" s="37"/>
      <c r="H12" s="38"/>
      <c r="I12" s="38"/>
      <c r="J12" s="38"/>
      <c r="K12" s="21">
        <f t="shared" si="0"/>
        <v>115.16590456090985</v>
      </c>
      <c r="L12" s="21">
        <f t="shared" si="1"/>
        <v>91.86561466021888</v>
      </c>
      <c r="M12" s="39">
        <f t="shared" si="2"/>
        <v>100.29367761954894</v>
      </c>
      <c r="N12" s="52">
        <f t="shared" si="3"/>
        <v>102.20994475138122</v>
      </c>
      <c r="O12" s="58">
        <v>1850</v>
      </c>
    </row>
    <row r="13" spans="1:15" s="42" customFormat="1" ht="31.5" hidden="1">
      <c r="A13" s="43" t="s">
        <v>4</v>
      </c>
      <c r="B13" s="35"/>
      <c r="C13" s="35"/>
      <c r="D13" s="35"/>
      <c r="E13" s="35"/>
      <c r="F13" s="37"/>
      <c r="G13" s="37"/>
      <c r="H13" s="38"/>
      <c r="I13" s="38"/>
      <c r="J13" s="38"/>
      <c r="K13" s="21" t="e">
        <f t="shared" si="0"/>
        <v>#DIV/0!</v>
      </c>
      <c r="L13" s="21" t="e">
        <f t="shared" si="1"/>
        <v>#DIV/0!</v>
      </c>
      <c r="M13" s="39" t="e">
        <f t="shared" si="2"/>
        <v>#DIV/0!</v>
      </c>
      <c r="N13" s="52" t="e">
        <f t="shared" si="3"/>
        <v>#DIV/0!</v>
      </c>
      <c r="O13" s="58"/>
    </row>
    <row r="14" spans="1:15" s="42" customFormat="1" ht="47.25" hidden="1">
      <c r="A14" s="44" t="s">
        <v>5</v>
      </c>
      <c r="B14" s="35"/>
      <c r="C14" s="35"/>
      <c r="D14" s="35"/>
      <c r="E14" s="35"/>
      <c r="F14" s="37"/>
      <c r="G14" s="37"/>
      <c r="H14" s="38"/>
      <c r="I14" s="38"/>
      <c r="J14" s="38"/>
      <c r="K14" s="21" t="e">
        <f t="shared" si="0"/>
        <v>#DIV/0!</v>
      </c>
      <c r="L14" s="21" t="e">
        <f t="shared" si="1"/>
        <v>#DIV/0!</v>
      </c>
      <c r="M14" s="39" t="e">
        <f t="shared" si="2"/>
        <v>#DIV/0!</v>
      </c>
      <c r="N14" s="52" t="e">
        <f t="shared" si="3"/>
        <v>#DIV/0!</v>
      </c>
      <c r="O14" s="58"/>
    </row>
    <row r="15" spans="1:15" s="42" customFormat="1" ht="15.75">
      <c r="A15" s="36" t="s">
        <v>82</v>
      </c>
      <c r="B15" s="35">
        <f>B16</f>
        <v>1345.4</v>
      </c>
      <c r="C15" s="35">
        <f>C16</f>
        <v>1373.3</v>
      </c>
      <c r="D15" s="35">
        <f>D16</f>
        <v>1910.8</v>
      </c>
      <c r="E15" s="35">
        <f>E16</f>
        <v>1632.8</v>
      </c>
      <c r="F15" s="37"/>
      <c r="G15" s="37"/>
      <c r="H15" s="38"/>
      <c r="I15" s="38"/>
      <c r="J15" s="38"/>
      <c r="K15" s="21">
        <f t="shared" si="0"/>
        <v>102.073732718894</v>
      </c>
      <c r="L15" s="21">
        <f t="shared" si="1"/>
        <v>139.13929949756064</v>
      </c>
      <c r="M15" s="39">
        <f aca="true" t="shared" si="4" ref="M15:M26">E15/D15*100</f>
        <v>85.45111994975926</v>
      </c>
      <c r="N15" s="52">
        <f t="shared" si="3"/>
        <v>94.09603135717786</v>
      </c>
      <c r="O15" s="58">
        <f>O16</f>
        <v>1536.4</v>
      </c>
    </row>
    <row r="16" spans="1:15" s="42" customFormat="1" ht="15.75">
      <c r="A16" s="41" t="s">
        <v>83</v>
      </c>
      <c r="B16" s="35">
        <v>1345.4</v>
      </c>
      <c r="C16" s="35">
        <v>1373.3</v>
      </c>
      <c r="D16" s="35">
        <v>1910.8</v>
      </c>
      <c r="E16" s="35">
        <v>1632.8</v>
      </c>
      <c r="F16" s="37"/>
      <c r="G16" s="37"/>
      <c r="H16" s="38"/>
      <c r="I16" s="38"/>
      <c r="J16" s="38"/>
      <c r="K16" s="21">
        <f t="shared" si="0"/>
        <v>102.073732718894</v>
      </c>
      <c r="L16" s="21">
        <f t="shared" si="1"/>
        <v>139.13929949756064</v>
      </c>
      <c r="M16" s="39">
        <f t="shared" si="4"/>
        <v>85.45111994975926</v>
      </c>
      <c r="N16" s="52">
        <f t="shared" si="3"/>
        <v>94.09603135717786</v>
      </c>
      <c r="O16" s="58">
        <v>1536.4</v>
      </c>
    </row>
    <row r="17" spans="1:15" s="40" customFormat="1" ht="15.75">
      <c r="A17" s="45" t="s">
        <v>6</v>
      </c>
      <c r="B17" s="35">
        <f>B20</f>
        <v>480.1</v>
      </c>
      <c r="C17" s="35">
        <f>C20</f>
        <v>864.3</v>
      </c>
      <c r="D17" s="35">
        <f>D20</f>
        <v>985.3</v>
      </c>
      <c r="E17" s="35">
        <f>E20</f>
        <v>1179.9</v>
      </c>
      <c r="F17" s="37"/>
      <c r="G17" s="37"/>
      <c r="H17" s="38"/>
      <c r="I17" s="38"/>
      <c r="J17" s="38"/>
      <c r="K17" s="21">
        <f t="shared" si="0"/>
        <v>180.0249947927515</v>
      </c>
      <c r="L17" s="21">
        <f t="shared" si="1"/>
        <v>113.99976859886614</v>
      </c>
      <c r="M17" s="39">
        <f t="shared" si="4"/>
        <v>119.75032984877703</v>
      </c>
      <c r="N17" s="52">
        <f t="shared" si="3"/>
        <v>84.75294516484448</v>
      </c>
      <c r="O17" s="58">
        <f>O20</f>
        <v>1000</v>
      </c>
    </row>
    <row r="18" spans="1:15" s="42" customFormat="1" ht="31.5" hidden="1">
      <c r="A18" s="44" t="s">
        <v>7</v>
      </c>
      <c r="B18" s="35"/>
      <c r="C18" s="35"/>
      <c r="D18" s="35"/>
      <c r="E18" s="35"/>
      <c r="F18" s="37"/>
      <c r="G18" s="37"/>
      <c r="H18" s="38"/>
      <c r="I18" s="38"/>
      <c r="J18" s="38"/>
      <c r="K18" s="21" t="e">
        <f t="shared" si="0"/>
        <v>#DIV/0!</v>
      </c>
      <c r="L18" s="21" t="e">
        <f t="shared" si="1"/>
        <v>#DIV/0!</v>
      </c>
      <c r="M18" s="39" t="e">
        <f t="shared" si="4"/>
        <v>#DIV/0!</v>
      </c>
      <c r="N18" s="52" t="e">
        <f t="shared" si="3"/>
        <v>#DIV/0!</v>
      </c>
      <c r="O18" s="58"/>
    </row>
    <row r="19" spans="1:15" s="42" customFormat="1" ht="31.5" hidden="1">
      <c r="A19" s="44" t="s">
        <v>8</v>
      </c>
      <c r="B19" s="35"/>
      <c r="C19" s="35"/>
      <c r="D19" s="35"/>
      <c r="E19" s="35"/>
      <c r="F19" s="37"/>
      <c r="G19" s="37"/>
      <c r="H19" s="38"/>
      <c r="I19" s="38"/>
      <c r="J19" s="38"/>
      <c r="K19" s="21" t="e">
        <f t="shared" si="0"/>
        <v>#DIV/0!</v>
      </c>
      <c r="L19" s="21" t="e">
        <f t="shared" si="1"/>
        <v>#DIV/0!</v>
      </c>
      <c r="M19" s="39" t="e">
        <f t="shared" si="4"/>
        <v>#DIV/0!</v>
      </c>
      <c r="N19" s="52" t="e">
        <f t="shared" si="3"/>
        <v>#DIV/0!</v>
      </c>
      <c r="O19" s="58"/>
    </row>
    <row r="20" spans="1:15" s="42" customFormat="1" ht="15.75">
      <c r="A20" s="44" t="s">
        <v>9</v>
      </c>
      <c r="B20" s="35">
        <v>480.1</v>
      </c>
      <c r="C20" s="35">
        <v>864.3</v>
      </c>
      <c r="D20" s="35">
        <v>985.3</v>
      </c>
      <c r="E20" s="35">
        <v>1179.9</v>
      </c>
      <c r="F20" s="37"/>
      <c r="G20" s="37"/>
      <c r="H20" s="38"/>
      <c r="I20" s="38"/>
      <c r="J20" s="38"/>
      <c r="K20" s="21">
        <f t="shared" si="0"/>
        <v>180.0249947927515</v>
      </c>
      <c r="L20" s="21">
        <f t="shared" si="1"/>
        <v>113.99976859886614</v>
      </c>
      <c r="M20" s="39">
        <f t="shared" si="4"/>
        <v>119.75032984877703</v>
      </c>
      <c r="N20" s="52">
        <f t="shared" si="3"/>
        <v>84.75294516484448</v>
      </c>
      <c r="O20" s="58">
        <v>1000</v>
      </c>
    </row>
    <row r="21" spans="1:15" s="40" customFormat="1" ht="15.75">
      <c r="A21" s="45" t="s">
        <v>10</v>
      </c>
      <c r="B21" s="35">
        <f>B22+B26</f>
        <v>5645.299999999999</v>
      </c>
      <c r="C21" s="35">
        <f>C22+C26</f>
        <v>5065.6900000000005</v>
      </c>
      <c r="D21" s="35">
        <f>D22+D26</f>
        <v>5635.2</v>
      </c>
      <c r="E21" s="35">
        <f>E22+E26</f>
        <v>7280</v>
      </c>
      <c r="F21" s="37"/>
      <c r="G21" s="37"/>
      <c r="H21" s="38"/>
      <c r="I21" s="38"/>
      <c r="J21" s="38"/>
      <c r="K21" s="21">
        <f t="shared" si="0"/>
        <v>89.73287513506814</v>
      </c>
      <c r="L21" s="21">
        <f t="shared" si="1"/>
        <v>111.24249608641665</v>
      </c>
      <c r="M21" s="39">
        <f t="shared" si="4"/>
        <v>129.1879613855764</v>
      </c>
      <c r="N21" s="52">
        <f t="shared" si="3"/>
        <v>87.91208791208791</v>
      </c>
      <c r="O21" s="58">
        <f>O22+O26</f>
        <v>6400</v>
      </c>
    </row>
    <row r="22" spans="1:15" s="42" customFormat="1" ht="15.75">
      <c r="A22" s="44" t="s">
        <v>11</v>
      </c>
      <c r="B22" s="35">
        <v>328.9</v>
      </c>
      <c r="C22" s="35">
        <v>369.89</v>
      </c>
      <c r="D22" s="35">
        <v>399</v>
      </c>
      <c r="E22" s="35">
        <v>380</v>
      </c>
      <c r="F22" s="37"/>
      <c r="G22" s="37"/>
      <c r="H22" s="38"/>
      <c r="I22" s="38"/>
      <c r="J22" s="38"/>
      <c r="K22" s="21">
        <f t="shared" si="0"/>
        <v>112.46275463666768</v>
      </c>
      <c r="L22" s="21">
        <f t="shared" si="1"/>
        <v>107.86990726972886</v>
      </c>
      <c r="M22" s="39">
        <f t="shared" si="4"/>
        <v>95.23809523809523</v>
      </c>
      <c r="N22" s="52">
        <f t="shared" si="3"/>
        <v>105.26315789473684</v>
      </c>
      <c r="O22" s="58">
        <v>400</v>
      </c>
    </row>
    <row r="23" spans="1:15" s="42" customFormat="1" ht="15.75" hidden="1">
      <c r="A23" s="44" t="s">
        <v>12</v>
      </c>
      <c r="B23" s="35"/>
      <c r="C23" s="35"/>
      <c r="D23" s="35"/>
      <c r="E23" s="35"/>
      <c r="F23" s="37"/>
      <c r="G23" s="37"/>
      <c r="H23" s="38"/>
      <c r="I23" s="38"/>
      <c r="J23" s="38"/>
      <c r="K23" s="21" t="e">
        <f t="shared" si="0"/>
        <v>#DIV/0!</v>
      </c>
      <c r="L23" s="21" t="e">
        <f t="shared" si="1"/>
        <v>#DIV/0!</v>
      </c>
      <c r="M23" s="39" t="e">
        <f t="shared" si="4"/>
        <v>#DIV/0!</v>
      </c>
      <c r="N23" s="52" t="e">
        <f t="shared" si="3"/>
        <v>#DIV/0!</v>
      </c>
      <c r="O23" s="58"/>
    </row>
    <row r="24" spans="1:15" s="42" customFormat="1" ht="15.75" hidden="1">
      <c r="A24" s="44" t="s">
        <v>13</v>
      </c>
      <c r="B24" s="35"/>
      <c r="C24" s="35"/>
      <c r="D24" s="35"/>
      <c r="E24" s="35"/>
      <c r="F24" s="37"/>
      <c r="G24" s="37"/>
      <c r="H24" s="38"/>
      <c r="I24" s="38"/>
      <c r="J24" s="38"/>
      <c r="K24" s="21" t="e">
        <f t="shared" si="0"/>
        <v>#DIV/0!</v>
      </c>
      <c r="L24" s="21" t="e">
        <f t="shared" si="1"/>
        <v>#DIV/0!</v>
      </c>
      <c r="M24" s="39" t="e">
        <f t="shared" si="4"/>
        <v>#DIV/0!</v>
      </c>
      <c r="N24" s="52" t="e">
        <f t="shared" si="3"/>
        <v>#DIV/0!</v>
      </c>
      <c r="O24" s="58"/>
    </row>
    <row r="25" spans="1:15" s="42" customFormat="1" ht="15.75" hidden="1">
      <c r="A25" s="44" t="s">
        <v>14</v>
      </c>
      <c r="B25" s="35"/>
      <c r="C25" s="35"/>
      <c r="D25" s="35"/>
      <c r="E25" s="35"/>
      <c r="F25" s="37"/>
      <c r="G25" s="37"/>
      <c r="H25" s="38"/>
      <c r="I25" s="38"/>
      <c r="J25" s="38"/>
      <c r="K25" s="21" t="e">
        <f t="shared" si="0"/>
        <v>#DIV/0!</v>
      </c>
      <c r="L25" s="21" t="e">
        <f t="shared" si="1"/>
        <v>#DIV/0!</v>
      </c>
      <c r="M25" s="39" t="e">
        <f t="shared" si="4"/>
        <v>#DIV/0!</v>
      </c>
      <c r="N25" s="52" t="e">
        <f t="shared" si="3"/>
        <v>#DIV/0!</v>
      </c>
      <c r="O25" s="58"/>
    </row>
    <row r="26" spans="1:15" s="42" customFormat="1" ht="15.75">
      <c r="A26" s="44" t="s">
        <v>81</v>
      </c>
      <c r="B26" s="35">
        <v>5316.4</v>
      </c>
      <c r="C26" s="35">
        <v>4695.8</v>
      </c>
      <c r="D26" s="35">
        <v>5236.2</v>
      </c>
      <c r="E26" s="35">
        <v>6900</v>
      </c>
      <c r="F26" s="37"/>
      <c r="G26" s="37"/>
      <c r="H26" s="38"/>
      <c r="I26" s="38"/>
      <c r="J26" s="38"/>
      <c r="K26" s="21">
        <f t="shared" si="0"/>
        <v>88.32668723196149</v>
      </c>
      <c r="L26" s="21">
        <f t="shared" si="1"/>
        <v>111.50815622471144</v>
      </c>
      <c r="M26" s="39">
        <f t="shared" si="4"/>
        <v>131.77495130056147</v>
      </c>
      <c r="N26" s="52">
        <f t="shared" si="3"/>
        <v>86.95652173913044</v>
      </c>
      <c r="O26" s="63">
        <v>6000</v>
      </c>
    </row>
    <row r="27" spans="1:15" s="42" customFormat="1" ht="31.5" customHeight="1" hidden="1">
      <c r="A27" s="43" t="s">
        <v>15</v>
      </c>
      <c r="B27" s="35"/>
      <c r="C27" s="35"/>
      <c r="D27" s="35"/>
      <c r="E27" s="35"/>
      <c r="F27" s="37"/>
      <c r="G27" s="37"/>
      <c r="H27" s="38"/>
      <c r="I27" s="38"/>
      <c r="J27" s="38"/>
      <c r="K27" s="39" t="e">
        <f>C27/B27*100</f>
        <v>#DIV/0!</v>
      </c>
      <c r="L27" s="21" t="e">
        <f t="shared" si="1"/>
        <v>#DIV/0!</v>
      </c>
      <c r="M27" s="39" t="e">
        <f aca="true" t="shared" si="5" ref="M27:M33">E27/D27*100</f>
        <v>#DIV/0!</v>
      </c>
      <c r="N27" s="52" t="e">
        <f t="shared" si="3"/>
        <v>#DIV/0!</v>
      </c>
      <c r="O27" s="58"/>
    </row>
    <row r="28" spans="1:15" s="42" customFormat="1" ht="15.75" customHeight="1" hidden="1">
      <c r="A28" s="44" t="s">
        <v>16</v>
      </c>
      <c r="B28" s="35"/>
      <c r="C28" s="35"/>
      <c r="D28" s="35"/>
      <c r="E28" s="35"/>
      <c r="F28" s="37"/>
      <c r="G28" s="37"/>
      <c r="H28" s="38"/>
      <c r="I28" s="38"/>
      <c r="J28" s="38"/>
      <c r="K28" s="39" t="e">
        <f>C28/B28*100</f>
        <v>#DIV/0!</v>
      </c>
      <c r="L28" s="21" t="e">
        <f t="shared" si="1"/>
        <v>#DIV/0!</v>
      </c>
      <c r="M28" s="39" t="e">
        <f t="shared" si="5"/>
        <v>#DIV/0!</v>
      </c>
      <c r="N28" s="52" t="e">
        <f t="shared" si="3"/>
        <v>#DIV/0!</v>
      </c>
      <c r="O28" s="58"/>
    </row>
    <row r="29" spans="1:15" s="42" customFormat="1" ht="41.25" customHeight="1" hidden="1">
      <c r="A29" s="44" t="s">
        <v>17</v>
      </c>
      <c r="B29" s="35"/>
      <c r="C29" s="35"/>
      <c r="D29" s="35"/>
      <c r="E29" s="35"/>
      <c r="F29" s="37"/>
      <c r="G29" s="37"/>
      <c r="H29" s="38"/>
      <c r="I29" s="38"/>
      <c r="J29" s="38"/>
      <c r="K29" s="39" t="e">
        <f>C29/B29*100</f>
        <v>#DIV/0!</v>
      </c>
      <c r="L29" s="21" t="e">
        <f t="shared" si="1"/>
        <v>#DIV/0!</v>
      </c>
      <c r="M29" s="39" t="e">
        <f t="shared" si="5"/>
        <v>#DIV/0!</v>
      </c>
      <c r="N29" s="52" t="e">
        <f t="shared" si="3"/>
        <v>#DIV/0!</v>
      </c>
      <c r="O29" s="58"/>
    </row>
    <row r="30" spans="1:15" s="42" customFormat="1" ht="15.75" customHeight="1" hidden="1">
      <c r="A30" s="43" t="s">
        <v>18</v>
      </c>
      <c r="B30" s="35"/>
      <c r="C30" s="35"/>
      <c r="D30" s="35"/>
      <c r="E30" s="35"/>
      <c r="F30" s="37"/>
      <c r="G30" s="37"/>
      <c r="H30" s="38"/>
      <c r="I30" s="38"/>
      <c r="J30" s="38"/>
      <c r="K30" s="39" t="e">
        <f>C30/B30*100</f>
        <v>#DIV/0!</v>
      </c>
      <c r="L30" s="21" t="e">
        <f t="shared" si="1"/>
        <v>#DIV/0!</v>
      </c>
      <c r="M30" s="39" t="e">
        <f t="shared" si="5"/>
        <v>#DIV/0!</v>
      </c>
      <c r="N30" s="52" t="e">
        <f t="shared" si="3"/>
        <v>#DIV/0!</v>
      </c>
      <c r="O30" s="58"/>
    </row>
    <row r="31" spans="1:15" s="42" customFormat="1" ht="31.5" customHeight="1" hidden="1">
      <c r="A31" s="43" t="s">
        <v>19</v>
      </c>
      <c r="B31" s="35"/>
      <c r="C31" s="35"/>
      <c r="D31" s="35"/>
      <c r="E31" s="35"/>
      <c r="F31" s="37"/>
      <c r="G31" s="37"/>
      <c r="H31" s="38"/>
      <c r="I31" s="38"/>
      <c r="J31" s="38"/>
      <c r="K31" s="39" t="e">
        <f>C31/B31*100</f>
        <v>#DIV/0!</v>
      </c>
      <c r="L31" s="21" t="e">
        <f t="shared" si="1"/>
        <v>#DIV/0!</v>
      </c>
      <c r="M31" s="39" t="e">
        <f t="shared" si="5"/>
        <v>#DIV/0!</v>
      </c>
      <c r="N31" s="52" t="e">
        <f t="shared" si="3"/>
        <v>#DIV/0!</v>
      </c>
      <c r="O31" s="58"/>
    </row>
    <row r="32" spans="1:15" s="42" customFormat="1" ht="15" customHeight="1">
      <c r="A32" s="45" t="s">
        <v>18</v>
      </c>
      <c r="B32" s="35">
        <f>B33</f>
        <v>2</v>
      </c>
      <c r="C32" s="35">
        <f>C33</f>
        <v>3</v>
      </c>
      <c r="D32" s="35">
        <f>D33</f>
        <v>8</v>
      </c>
      <c r="E32" s="35">
        <f>E33</f>
        <v>8</v>
      </c>
      <c r="F32" s="37"/>
      <c r="G32" s="37"/>
      <c r="H32" s="38"/>
      <c r="I32" s="38"/>
      <c r="J32" s="38"/>
      <c r="K32" s="39">
        <v>0</v>
      </c>
      <c r="L32" s="21">
        <f t="shared" si="1"/>
        <v>266.66666666666663</v>
      </c>
      <c r="M32" s="39">
        <f t="shared" si="5"/>
        <v>100</v>
      </c>
      <c r="N32" s="52">
        <f t="shared" si="3"/>
        <v>0</v>
      </c>
      <c r="O32" s="58">
        <v>0</v>
      </c>
    </row>
    <row r="33" spans="1:15" s="42" customFormat="1" ht="15" customHeight="1">
      <c r="A33" s="44" t="s">
        <v>18</v>
      </c>
      <c r="B33" s="35">
        <v>2</v>
      </c>
      <c r="C33" s="35">
        <v>3</v>
      </c>
      <c r="D33" s="35">
        <v>8</v>
      </c>
      <c r="E33" s="35">
        <v>8</v>
      </c>
      <c r="F33" s="37"/>
      <c r="G33" s="37"/>
      <c r="H33" s="38"/>
      <c r="I33" s="38"/>
      <c r="J33" s="38"/>
      <c r="K33" s="39">
        <v>0</v>
      </c>
      <c r="L33" s="21">
        <f t="shared" si="1"/>
        <v>266.66666666666663</v>
      </c>
      <c r="M33" s="39">
        <f t="shared" si="5"/>
        <v>100</v>
      </c>
      <c r="N33" s="52">
        <f t="shared" si="3"/>
        <v>0</v>
      </c>
      <c r="O33" s="58">
        <v>0</v>
      </c>
    </row>
    <row r="34" spans="1:15" s="40" customFormat="1" ht="31.5">
      <c r="A34" s="45" t="s">
        <v>63</v>
      </c>
      <c r="B34" s="35">
        <f>B37</f>
        <v>0</v>
      </c>
      <c r="C34" s="35">
        <f aca="true" t="shared" si="6" ref="C34:K34">C37</f>
        <v>0</v>
      </c>
      <c r="D34" s="35">
        <f t="shared" si="6"/>
        <v>0</v>
      </c>
      <c r="E34" s="35">
        <f t="shared" si="6"/>
        <v>4.4</v>
      </c>
      <c r="F34" s="35">
        <f t="shared" si="6"/>
        <v>0</v>
      </c>
      <c r="G34" s="35">
        <f t="shared" si="6"/>
        <v>0</v>
      </c>
      <c r="H34" s="35">
        <f t="shared" si="6"/>
        <v>0</v>
      </c>
      <c r="I34" s="35">
        <f t="shared" si="6"/>
        <v>0</v>
      </c>
      <c r="J34" s="35">
        <f t="shared" si="6"/>
        <v>0</v>
      </c>
      <c r="K34" s="35">
        <f t="shared" si="6"/>
        <v>0</v>
      </c>
      <c r="L34" s="46">
        <v>0</v>
      </c>
      <c r="M34" s="46">
        <v>0</v>
      </c>
      <c r="N34" s="53">
        <v>0</v>
      </c>
      <c r="O34" s="59">
        <f>O37</f>
        <v>8.5</v>
      </c>
    </row>
    <row r="35" spans="1:15" s="42" customFormat="1" ht="15.75" hidden="1">
      <c r="A35" s="43" t="s">
        <v>20</v>
      </c>
      <c r="B35" s="35"/>
      <c r="C35" s="29"/>
      <c r="D35" s="29"/>
      <c r="E35" s="35"/>
      <c r="F35" s="37"/>
      <c r="G35" s="37"/>
      <c r="H35" s="38"/>
      <c r="I35" s="38"/>
      <c r="J35" s="38"/>
      <c r="K35" s="46" t="e">
        <f aca="true" t="shared" si="7" ref="K35:L38">C35/B35*100</f>
        <v>#DIV/0!</v>
      </c>
      <c r="L35" s="46" t="e">
        <f t="shared" si="7"/>
        <v>#DIV/0!</v>
      </c>
      <c r="M35" s="46" t="e">
        <f>E35/D35*100</f>
        <v>#DIV/0!</v>
      </c>
      <c r="N35" s="53" t="e">
        <f t="shared" si="3"/>
        <v>#DIV/0!</v>
      </c>
      <c r="O35" s="59"/>
    </row>
    <row r="36" spans="1:15" s="42" customFormat="1" ht="31.5" hidden="1">
      <c r="A36" s="43" t="s">
        <v>21</v>
      </c>
      <c r="B36" s="35"/>
      <c r="C36" s="29"/>
      <c r="D36" s="29"/>
      <c r="E36" s="35"/>
      <c r="F36" s="37"/>
      <c r="G36" s="37"/>
      <c r="H36" s="38"/>
      <c r="I36" s="38"/>
      <c r="J36" s="38"/>
      <c r="K36" s="46" t="e">
        <f t="shared" si="7"/>
        <v>#DIV/0!</v>
      </c>
      <c r="L36" s="46" t="e">
        <f t="shared" si="7"/>
        <v>#DIV/0!</v>
      </c>
      <c r="M36" s="46" t="e">
        <f>E36/D36*100</f>
        <v>#DIV/0!</v>
      </c>
      <c r="N36" s="53" t="e">
        <f t="shared" si="3"/>
        <v>#DIV/0!</v>
      </c>
      <c r="O36" s="59"/>
    </row>
    <row r="37" spans="1:15" s="42" customFormat="1" ht="99" customHeight="1">
      <c r="A37" s="47" t="s">
        <v>93</v>
      </c>
      <c r="B37" s="35">
        <v>0</v>
      </c>
      <c r="C37" s="29">
        <v>0</v>
      </c>
      <c r="D37" s="29">
        <v>0</v>
      </c>
      <c r="E37" s="35">
        <v>4.4</v>
      </c>
      <c r="F37" s="37"/>
      <c r="G37" s="37"/>
      <c r="H37" s="38"/>
      <c r="I37" s="38"/>
      <c r="J37" s="38"/>
      <c r="K37" s="46">
        <v>0</v>
      </c>
      <c r="L37" s="46">
        <v>0</v>
      </c>
      <c r="M37" s="46">
        <v>0</v>
      </c>
      <c r="N37" s="53">
        <v>0</v>
      </c>
      <c r="O37" s="59">
        <v>8.5</v>
      </c>
    </row>
    <row r="38" spans="1:15" s="42" customFormat="1" ht="38.25" customHeight="1">
      <c r="A38" s="45" t="s">
        <v>22</v>
      </c>
      <c r="B38" s="35">
        <f>B80</f>
        <v>21.7</v>
      </c>
      <c r="C38" s="29">
        <f>C80</f>
        <v>0</v>
      </c>
      <c r="D38" s="29">
        <f>D80</f>
        <v>107.5</v>
      </c>
      <c r="E38" s="35">
        <f>E80</f>
        <v>0</v>
      </c>
      <c r="F38" s="37"/>
      <c r="G38" s="37"/>
      <c r="H38" s="38"/>
      <c r="I38" s="38"/>
      <c r="J38" s="38"/>
      <c r="K38" s="46">
        <f t="shared" si="7"/>
        <v>0</v>
      </c>
      <c r="L38" s="46">
        <v>0</v>
      </c>
      <c r="M38" s="46">
        <v>0</v>
      </c>
      <c r="N38" s="53">
        <v>0</v>
      </c>
      <c r="O38" s="59">
        <v>0</v>
      </c>
    </row>
    <row r="39" spans="1:15" ht="18.75" hidden="1">
      <c r="A39" s="10" t="s">
        <v>23</v>
      </c>
      <c r="B39" s="48"/>
      <c r="C39" s="11"/>
      <c r="D39" s="11"/>
      <c r="E39" s="48">
        <v>14630</v>
      </c>
      <c r="K39" s="46" t="e">
        <f aca="true" t="shared" si="8" ref="K39:K79">C39/B39*100</f>
        <v>#DIV/0!</v>
      </c>
      <c r="L39" s="46" t="e">
        <f aca="true" t="shared" si="9" ref="L39:L79">D39/C39*100</f>
        <v>#DIV/0!</v>
      </c>
      <c r="M39" s="46">
        <v>0</v>
      </c>
      <c r="N39" s="21">
        <f t="shared" si="3"/>
        <v>0</v>
      </c>
      <c r="O39" s="60"/>
    </row>
    <row r="40" spans="1:15" ht="18.75" hidden="1">
      <c r="A40" s="10" t="s">
        <v>24</v>
      </c>
      <c r="B40" s="48"/>
      <c r="C40" s="11"/>
      <c r="D40" s="11"/>
      <c r="E40" s="48">
        <v>1139546</v>
      </c>
      <c r="K40" s="46" t="e">
        <f t="shared" si="8"/>
        <v>#DIV/0!</v>
      </c>
      <c r="L40" s="46" t="e">
        <f t="shared" si="9"/>
        <v>#DIV/0!</v>
      </c>
      <c r="M40" s="46">
        <v>0</v>
      </c>
      <c r="N40" s="21">
        <f t="shared" si="3"/>
        <v>0</v>
      </c>
      <c r="O40" s="60"/>
    </row>
    <row r="41" spans="1:15" ht="18.75" hidden="1">
      <c r="A41" s="10" t="s">
        <v>25</v>
      </c>
      <c r="B41" s="48"/>
      <c r="C41" s="11"/>
      <c r="D41" s="11"/>
      <c r="E41" s="48">
        <v>310375</v>
      </c>
      <c r="K41" s="46" t="e">
        <f t="shared" si="8"/>
        <v>#DIV/0!</v>
      </c>
      <c r="L41" s="46" t="e">
        <f t="shared" si="9"/>
        <v>#DIV/0!</v>
      </c>
      <c r="M41" s="46">
        <v>0</v>
      </c>
      <c r="N41" s="21">
        <f t="shared" si="3"/>
        <v>0</v>
      </c>
      <c r="O41" s="60"/>
    </row>
    <row r="42" spans="1:15" ht="18.75" hidden="1">
      <c r="A42" s="8" t="s">
        <v>26</v>
      </c>
      <c r="B42" s="49"/>
      <c r="C42" s="9"/>
      <c r="D42" s="9"/>
      <c r="E42" s="49">
        <f>SUM(E44:E53)</f>
        <v>7373</v>
      </c>
      <c r="F42" s="1">
        <f>C42-B42</f>
        <v>0</v>
      </c>
      <c r="K42" s="46" t="e">
        <f t="shared" si="8"/>
        <v>#DIV/0!</v>
      </c>
      <c r="L42" s="46" t="e">
        <f t="shared" si="9"/>
        <v>#DIV/0!</v>
      </c>
      <c r="M42" s="46">
        <v>0</v>
      </c>
      <c r="N42" s="21">
        <f t="shared" si="3"/>
        <v>0</v>
      </c>
      <c r="O42" s="60"/>
    </row>
    <row r="43" spans="1:15" ht="56.25" hidden="1">
      <c r="A43" s="10" t="s">
        <v>27</v>
      </c>
      <c r="B43" s="48"/>
      <c r="C43" s="11"/>
      <c r="D43" s="11"/>
      <c r="E43" s="48"/>
      <c r="F43" s="1">
        <f>C43-B43</f>
        <v>0</v>
      </c>
      <c r="K43" s="46" t="e">
        <f t="shared" si="8"/>
        <v>#DIV/0!</v>
      </c>
      <c r="L43" s="46" t="e">
        <f t="shared" si="9"/>
        <v>#DIV/0!</v>
      </c>
      <c r="M43" s="46">
        <v>0</v>
      </c>
      <c r="N43" s="21" t="e">
        <f t="shared" si="3"/>
        <v>#DIV/0!</v>
      </c>
      <c r="O43" s="60"/>
    </row>
    <row r="44" spans="1:15" ht="75" hidden="1">
      <c r="A44" s="10" t="s">
        <v>64</v>
      </c>
      <c r="B44" s="48"/>
      <c r="C44" s="11"/>
      <c r="D44" s="11"/>
      <c r="E44" s="48">
        <v>1680</v>
      </c>
      <c r="F44" s="1">
        <f>C44-B44</f>
        <v>0</v>
      </c>
      <c r="K44" s="46" t="e">
        <f t="shared" si="8"/>
        <v>#DIV/0!</v>
      </c>
      <c r="L44" s="46" t="e">
        <f t="shared" si="9"/>
        <v>#DIV/0!</v>
      </c>
      <c r="M44" s="46">
        <v>0</v>
      </c>
      <c r="N44" s="21">
        <f t="shared" si="3"/>
        <v>0</v>
      </c>
      <c r="O44" s="60"/>
    </row>
    <row r="45" spans="1:15" ht="18.75" hidden="1">
      <c r="A45" s="10" t="s">
        <v>67</v>
      </c>
      <c r="B45" s="48"/>
      <c r="C45" s="11"/>
      <c r="D45" s="11"/>
      <c r="E45" s="48">
        <v>5178</v>
      </c>
      <c r="K45" s="46" t="e">
        <f t="shared" si="8"/>
        <v>#DIV/0!</v>
      </c>
      <c r="L45" s="46" t="e">
        <f t="shared" si="9"/>
        <v>#DIV/0!</v>
      </c>
      <c r="M45" s="46">
        <v>0</v>
      </c>
      <c r="N45" s="21">
        <f t="shared" si="3"/>
        <v>0</v>
      </c>
      <c r="O45" s="60"/>
    </row>
    <row r="46" spans="1:15" ht="75" hidden="1">
      <c r="A46" s="10" t="s">
        <v>65</v>
      </c>
      <c r="B46" s="48"/>
      <c r="C46" s="11"/>
      <c r="D46" s="11"/>
      <c r="E46" s="48">
        <v>133.6</v>
      </c>
      <c r="F46" s="1">
        <f aca="true" t="shared" si="10" ref="F46:F53">C46-B46</f>
        <v>0</v>
      </c>
      <c r="K46" s="46" t="e">
        <f t="shared" si="8"/>
        <v>#DIV/0!</v>
      </c>
      <c r="L46" s="46" t="e">
        <f t="shared" si="9"/>
        <v>#DIV/0!</v>
      </c>
      <c r="M46" s="46">
        <v>0</v>
      </c>
      <c r="N46" s="21">
        <f t="shared" si="3"/>
        <v>0</v>
      </c>
      <c r="O46" s="60"/>
    </row>
    <row r="47" spans="1:15" ht="56.25" hidden="1">
      <c r="A47" s="10" t="s">
        <v>66</v>
      </c>
      <c r="B47" s="48"/>
      <c r="C47" s="11"/>
      <c r="D47" s="11"/>
      <c r="E47" s="48">
        <v>3.7</v>
      </c>
      <c r="F47" s="1">
        <f t="shared" si="10"/>
        <v>0</v>
      </c>
      <c r="K47" s="46" t="e">
        <f t="shared" si="8"/>
        <v>#DIV/0!</v>
      </c>
      <c r="L47" s="46" t="e">
        <f t="shared" si="9"/>
        <v>#DIV/0!</v>
      </c>
      <c r="M47" s="46">
        <v>0</v>
      </c>
      <c r="N47" s="21">
        <f t="shared" si="3"/>
        <v>0</v>
      </c>
      <c r="O47" s="60"/>
    </row>
    <row r="48" spans="1:15" ht="18.75" hidden="1">
      <c r="A48" s="10" t="s">
        <v>28</v>
      </c>
      <c r="B48" s="48"/>
      <c r="C48" s="11"/>
      <c r="D48" s="11"/>
      <c r="E48" s="48">
        <v>377.7</v>
      </c>
      <c r="F48" s="1">
        <f t="shared" si="10"/>
        <v>0</v>
      </c>
      <c r="K48" s="46" t="e">
        <f t="shared" si="8"/>
        <v>#DIV/0!</v>
      </c>
      <c r="L48" s="46" t="e">
        <f t="shared" si="9"/>
        <v>#DIV/0!</v>
      </c>
      <c r="M48" s="46">
        <v>0</v>
      </c>
      <c r="N48" s="21">
        <f t="shared" si="3"/>
        <v>0</v>
      </c>
      <c r="O48" s="60"/>
    </row>
    <row r="49" spans="1:15" ht="37.5" hidden="1">
      <c r="A49" s="10" t="s">
        <v>29</v>
      </c>
      <c r="B49" s="48"/>
      <c r="C49" s="11"/>
      <c r="D49" s="11"/>
      <c r="E49" s="48"/>
      <c r="F49" s="1">
        <f t="shared" si="10"/>
        <v>0</v>
      </c>
      <c r="K49" s="46" t="e">
        <f t="shared" si="8"/>
        <v>#DIV/0!</v>
      </c>
      <c r="L49" s="46" t="e">
        <f t="shared" si="9"/>
        <v>#DIV/0!</v>
      </c>
      <c r="M49" s="46">
        <v>0</v>
      </c>
      <c r="N49" s="21" t="e">
        <f t="shared" si="3"/>
        <v>#DIV/0!</v>
      </c>
      <c r="O49" s="60"/>
    </row>
    <row r="50" spans="1:15" ht="56.25" hidden="1">
      <c r="A50" s="10" t="s">
        <v>30</v>
      </c>
      <c r="B50" s="48"/>
      <c r="C50" s="11"/>
      <c r="D50" s="11"/>
      <c r="E50" s="48"/>
      <c r="F50" s="1">
        <f t="shared" si="10"/>
        <v>0</v>
      </c>
      <c r="K50" s="46" t="e">
        <f t="shared" si="8"/>
        <v>#DIV/0!</v>
      </c>
      <c r="L50" s="46" t="e">
        <f t="shared" si="9"/>
        <v>#DIV/0!</v>
      </c>
      <c r="M50" s="46">
        <v>0</v>
      </c>
      <c r="N50" s="21" t="e">
        <f t="shared" si="3"/>
        <v>#DIV/0!</v>
      </c>
      <c r="O50" s="60"/>
    </row>
    <row r="51" spans="1:15" ht="25.5" customHeight="1" hidden="1">
      <c r="A51" s="10" t="s">
        <v>59</v>
      </c>
      <c r="B51" s="48"/>
      <c r="C51" s="11"/>
      <c r="D51" s="11"/>
      <c r="E51" s="48"/>
      <c r="F51" s="1">
        <f t="shared" si="10"/>
        <v>0</v>
      </c>
      <c r="K51" s="46" t="e">
        <f t="shared" si="8"/>
        <v>#DIV/0!</v>
      </c>
      <c r="L51" s="46" t="e">
        <f t="shared" si="9"/>
        <v>#DIV/0!</v>
      </c>
      <c r="M51" s="46">
        <v>0</v>
      </c>
      <c r="N51" s="21" t="e">
        <f t="shared" si="3"/>
        <v>#DIV/0!</v>
      </c>
      <c r="O51" s="60"/>
    </row>
    <row r="52" spans="1:15" ht="59.25" customHeight="1" hidden="1">
      <c r="A52" s="10" t="s">
        <v>31</v>
      </c>
      <c r="B52" s="48"/>
      <c r="C52" s="11"/>
      <c r="D52" s="11"/>
      <c r="E52" s="48"/>
      <c r="F52" s="5">
        <f t="shared" si="10"/>
        <v>0</v>
      </c>
      <c r="K52" s="46" t="e">
        <f t="shared" si="8"/>
        <v>#DIV/0!</v>
      </c>
      <c r="L52" s="46" t="e">
        <f t="shared" si="9"/>
        <v>#DIV/0!</v>
      </c>
      <c r="M52" s="46">
        <v>0</v>
      </c>
      <c r="N52" s="21" t="e">
        <f t="shared" si="3"/>
        <v>#DIV/0!</v>
      </c>
      <c r="O52" s="60"/>
    </row>
    <row r="53" spans="1:15" ht="38.25" customHeight="1" hidden="1">
      <c r="A53" s="10" t="s">
        <v>32</v>
      </c>
      <c r="B53" s="48"/>
      <c r="C53" s="11"/>
      <c r="D53" s="11"/>
      <c r="E53" s="48"/>
      <c r="F53" s="1">
        <f t="shared" si="10"/>
        <v>0</v>
      </c>
      <c r="K53" s="46" t="e">
        <f t="shared" si="8"/>
        <v>#DIV/0!</v>
      </c>
      <c r="L53" s="46" t="e">
        <f t="shared" si="9"/>
        <v>#DIV/0!</v>
      </c>
      <c r="M53" s="46">
        <v>0</v>
      </c>
      <c r="N53" s="21" t="e">
        <f t="shared" si="3"/>
        <v>#DIV/0!</v>
      </c>
      <c r="O53" s="60"/>
    </row>
    <row r="54" spans="1:15" ht="18.75" hidden="1">
      <c r="A54" s="8" t="s">
        <v>33</v>
      </c>
      <c r="B54" s="49"/>
      <c r="C54" s="9"/>
      <c r="D54" s="9"/>
      <c r="E54" s="49">
        <f>E55+E56+E57+E58+E68+E70+E71+E73+E74+E75+E76</f>
        <v>15654.3</v>
      </c>
      <c r="G54" s="1">
        <f aca="true" t="shared" si="11" ref="G54:G77">C54-B54</f>
        <v>0</v>
      </c>
      <c r="K54" s="46" t="e">
        <f t="shared" si="8"/>
        <v>#DIV/0!</v>
      </c>
      <c r="L54" s="46" t="e">
        <f t="shared" si="9"/>
        <v>#DIV/0!</v>
      </c>
      <c r="M54" s="46">
        <v>0</v>
      </c>
      <c r="N54" s="21">
        <f t="shared" si="3"/>
        <v>0</v>
      </c>
      <c r="O54" s="60"/>
    </row>
    <row r="55" spans="1:15" ht="18.75" hidden="1">
      <c r="A55" s="10" t="s">
        <v>34</v>
      </c>
      <c r="B55" s="48"/>
      <c r="C55" s="11"/>
      <c r="D55" s="11"/>
      <c r="E55" s="48">
        <v>3851.6</v>
      </c>
      <c r="G55" s="1">
        <f t="shared" si="11"/>
        <v>0</v>
      </c>
      <c r="K55" s="46" t="e">
        <f t="shared" si="8"/>
        <v>#DIV/0!</v>
      </c>
      <c r="L55" s="46" t="e">
        <f t="shared" si="9"/>
        <v>#DIV/0!</v>
      </c>
      <c r="M55" s="46">
        <v>0</v>
      </c>
      <c r="N55" s="21">
        <f t="shared" si="3"/>
        <v>0</v>
      </c>
      <c r="O55" s="60"/>
    </row>
    <row r="56" spans="1:15" ht="18.75" hidden="1">
      <c r="A56" s="10" t="s">
        <v>35</v>
      </c>
      <c r="B56" s="48"/>
      <c r="C56" s="11"/>
      <c r="D56" s="11"/>
      <c r="E56" s="48">
        <v>133.6</v>
      </c>
      <c r="G56" s="1">
        <f t="shared" si="11"/>
        <v>0</v>
      </c>
      <c r="K56" s="46" t="e">
        <f t="shared" si="8"/>
        <v>#DIV/0!</v>
      </c>
      <c r="L56" s="46" t="e">
        <f t="shared" si="9"/>
        <v>#DIV/0!</v>
      </c>
      <c r="M56" s="46">
        <v>0</v>
      </c>
      <c r="N56" s="21">
        <f t="shared" si="3"/>
        <v>0</v>
      </c>
      <c r="O56" s="60"/>
    </row>
    <row r="57" spans="1:15" ht="21" customHeight="1" hidden="1">
      <c r="A57" s="10" t="s">
        <v>36</v>
      </c>
      <c r="B57" s="48"/>
      <c r="C57" s="11"/>
      <c r="D57" s="11"/>
      <c r="E57" s="48">
        <v>255</v>
      </c>
      <c r="G57" s="1">
        <f t="shared" si="11"/>
        <v>0</v>
      </c>
      <c r="K57" s="46" t="e">
        <f t="shared" si="8"/>
        <v>#DIV/0!</v>
      </c>
      <c r="L57" s="46" t="e">
        <f t="shared" si="9"/>
        <v>#DIV/0!</v>
      </c>
      <c r="M57" s="46">
        <v>0</v>
      </c>
      <c r="N57" s="21">
        <f t="shared" si="3"/>
        <v>0</v>
      </c>
      <c r="O57" s="60"/>
    </row>
    <row r="58" spans="1:15" ht="18.75" hidden="1">
      <c r="A58" s="10" t="s">
        <v>37</v>
      </c>
      <c r="B58" s="48"/>
      <c r="C58" s="11"/>
      <c r="D58" s="11"/>
      <c r="E58" s="48">
        <f>E64+E67</f>
        <v>4134.900000000001</v>
      </c>
      <c r="G58" s="1">
        <f t="shared" si="11"/>
        <v>0</v>
      </c>
      <c r="K58" s="46" t="e">
        <f t="shared" si="8"/>
        <v>#DIV/0!</v>
      </c>
      <c r="L58" s="46" t="e">
        <f t="shared" si="9"/>
        <v>#DIV/0!</v>
      </c>
      <c r="M58" s="46">
        <v>0</v>
      </c>
      <c r="N58" s="21">
        <f t="shared" si="3"/>
        <v>0</v>
      </c>
      <c r="O58" s="60"/>
    </row>
    <row r="59" spans="1:15" ht="18.75" hidden="1">
      <c r="A59" s="12" t="s">
        <v>58</v>
      </c>
      <c r="B59" s="48"/>
      <c r="C59" s="11"/>
      <c r="D59" s="11"/>
      <c r="E59" s="48"/>
      <c r="G59" s="1">
        <f t="shared" si="11"/>
        <v>0</v>
      </c>
      <c r="K59" s="46" t="e">
        <f t="shared" si="8"/>
        <v>#DIV/0!</v>
      </c>
      <c r="L59" s="46" t="e">
        <f t="shared" si="9"/>
        <v>#DIV/0!</v>
      </c>
      <c r="M59" s="46">
        <v>0</v>
      </c>
      <c r="N59" s="21" t="e">
        <f t="shared" si="3"/>
        <v>#DIV/0!</v>
      </c>
      <c r="O59" s="60"/>
    </row>
    <row r="60" spans="1:15" ht="18.75" hidden="1">
      <c r="A60" s="12" t="s">
        <v>38</v>
      </c>
      <c r="B60" s="48"/>
      <c r="C60" s="11"/>
      <c r="D60" s="11"/>
      <c r="E60" s="48"/>
      <c r="G60" s="1">
        <f t="shared" si="11"/>
        <v>0</v>
      </c>
      <c r="K60" s="46" t="e">
        <f t="shared" si="8"/>
        <v>#DIV/0!</v>
      </c>
      <c r="L60" s="46" t="e">
        <f t="shared" si="9"/>
        <v>#DIV/0!</v>
      </c>
      <c r="M60" s="46">
        <v>0</v>
      </c>
      <c r="N60" s="21" t="e">
        <f t="shared" si="3"/>
        <v>#DIV/0!</v>
      </c>
      <c r="O60" s="60"/>
    </row>
    <row r="61" spans="1:15" ht="16.5" customHeight="1" hidden="1">
      <c r="A61" s="12" t="s">
        <v>39</v>
      </c>
      <c r="B61" s="48"/>
      <c r="C61" s="11"/>
      <c r="D61" s="11"/>
      <c r="E61" s="48"/>
      <c r="G61" s="1">
        <f t="shared" si="11"/>
        <v>0</v>
      </c>
      <c r="K61" s="46" t="e">
        <f t="shared" si="8"/>
        <v>#DIV/0!</v>
      </c>
      <c r="L61" s="46" t="e">
        <f t="shared" si="9"/>
        <v>#DIV/0!</v>
      </c>
      <c r="M61" s="46">
        <v>0</v>
      </c>
      <c r="N61" s="21" t="e">
        <f t="shared" si="3"/>
        <v>#DIV/0!</v>
      </c>
      <c r="O61" s="60"/>
    </row>
    <row r="62" spans="1:15" ht="18.75" hidden="1">
      <c r="A62" s="12" t="s">
        <v>40</v>
      </c>
      <c r="B62" s="48"/>
      <c r="C62" s="11"/>
      <c r="D62" s="11"/>
      <c r="E62" s="48"/>
      <c r="G62" s="1">
        <f t="shared" si="11"/>
        <v>0</v>
      </c>
      <c r="K62" s="46" t="e">
        <f t="shared" si="8"/>
        <v>#DIV/0!</v>
      </c>
      <c r="L62" s="46" t="e">
        <f t="shared" si="9"/>
        <v>#DIV/0!</v>
      </c>
      <c r="M62" s="46">
        <v>0</v>
      </c>
      <c r="N62" s="21" t="e">
        <f t="shared" si="3"/>
        <v>#DIV/0!</v>
      </c>
      <c r="O62" s="60"/>
    </row>
    <row r="63" spans="1:15" ht="18.75" hidden="1">
      <c r="A63" s="12" t="s">
        <v>41</v>
      </c>
      <c r="B63" s="48"/>
      <c r="C63" s="11"/>
      <c r="D63" s="11"/>
      <c r="E63" s="48"/>
      <c r="G63" s="1">
        <f t="shared" si="11"/>
        <v>0</v>
      </c>
      <c r="K63" s="46" t="e">
        <f t="shared" si="8"/>
        <v>#DIV/0!</v>
      </c>
      <c r="L63" s="46" t="e">
        <f t="shared" si="9"/>
        <v>#DIV/0!</v>
      </c>
      <c r="M63" s="46">
        <v>0</v>
      </c>
      <c r="N63" s="21" t="e">
        <f t="shared" si="3"/>
        <v>#DIV/0!</v>
      </c>
      <c r="O63" s="60"/>
    </row>
    <row r="64" spans="1:15" ht="18.75" hidden="1">
      <c r="A64" s="12" t="s">
        <v>42</v>
      </c>
      <c r="B64" s="48"/>
      <c r="C64" s="11"/>
      <c r="D64" s="11"/>
      <c r="E64" s="48">
        <v>4101.6</v>
      </c>
      <c r="G64" s="1">
        <f t="shared" si="11"/>
        <v>0</v>
      </c>
      <c r="K64" s="46" t="e">
        <f t="shared" si="8"/>
        <v>#DIV/0!</v>
      </c>
      <c r="L64" s="46" t="e">
        <f t="shared" si="9"/>
        <v>#DIV/0!</v>
      </c>
      <c r="M64" s="46">
        <v>0</v>
      </c>
      <c r="N64" s="21">
        <f t="shared" si="3"/>
        <v>0</v>
      </c>
      <c r="O64" s="60"/>
    </row>
    <row r="65" spans="1:15" ht="18.75" hidden="1">
      <c r="A65" s="12" t="s">
        <v>43</v>
      </c>
      <c r="B65" s="48"/>
      <c r="C65" s="11"/>
      <c r="D65" s="11"/>
      <c r="E65" s="48"/>
      <c r="G65" s="1">
        <f t="shared" si="11"/>
        <v>0</v>
      </c>
      <c r="K65" s="46" t="e">
        <f t="shared" si="8"/>
        <v>#DIV/0!</v>
      </c>
      <c r="L65" s="46" t="e">
        <f t="shared" si="9"/>
        <v>#DIV/0!</v>
      </c>
      <c r="M65" s="46">
        <v>0</v>
      </c>
      <c r="N65" s="21" t="e">
        <f t="shared" si="3"/>
        <v>#DIV/0!</v>
      </c>
      <c r="O65" s="60"/>
    </row>
    <row r="66" spans="1:15" ht="37.5" hidden="1">
      <c r="A66" s="12" t="s">
        <v>44</v>
      </c>
      <c r="B66" s="48"/>
      <c r="C66" s="11"/>
      <c r="D66" s="11"/>
      <c r="E66" s="48"/>
      <c r="G66" s="1">
        <f t="shared" si="11"/>
        <v>0</v>
      </c>
      <c r="K66" s="46" t="e">
        <f t="shared" si="8"/>
        <v>#DIV/0!</v>
      </c>
      <c r="L66" s="46" t="e">
        <f t="shared" si="9"/>
        <v>#DIV/0!</v>
      </c>
      <c r="M66" s="46">
        <v>0</v>
      </c>
      <c r="N66" s="21" t="e">
        <f t="shared" si="3"/>
        <v>#DIV/0!</v>
      </c>
      <c r="O66" s="60"/>
    </row>
    <row r="67" spans="1:15" ht="37.5" hidden="1">
      <c r="A67" s="12" t="s">
        <v>45</v>
      </c>
      <c r="B67" s="48"/>
      <c r="C67" s="11"/>
      <c r="D67" s="11"/>
      <c r="E67" s="48">
        <v>33.3</v>
      </c>
      <c r="G67" s="1">
        <f t="shared" si="11"/>
        <v>0</v>
      </c>
      <c r="K67" s="46" t="e">
        <f t="shared" si="8"/>
        <v>#DIV/0!</v>
      </c>
      <c r="L67" s="46" t="e">
        <f t="shared" si="9"/>
        <v>#DIV/0!</v>
      </c>
      <c r="M67" s="46">
        <v>0</v>
      </c>
      <c r="N67" s="21">
        <f t="shared" si="3"/>
        <v>0</v>
      </c>
      <c r="O67" s="60"/>
    </row>
    <row r="68" spans="1:15" ht="15" customHeight="1" hidden="1">
      <c r="A68" s="10" t="s">
        <v>46</v>
      </c>
      <c r="B68" s="48"/>
      <c r="C68" s="11"/>
      <c r="D68" s="11"/>
      <c r="E68" s="48">
        <v>2732.7</v>
      </c>
      <c r="G68" s="1">
        <f t="shared" si="11"/>
        <v>0</v>
      </c>
      <c r="K68" s="46" t="e">
        <f t="shared" si="8"/>
        <v>#DIV/0!</v>
      </c>
      <c r="L68" s="46" t="e">
        <f t="shared" si="9"/>
        <v>#DIV/0!</v>
      </c>
      <c r="M68" s="46">
        <v>0</v>
      </c>
      <c r="N68" s="21">
        <f t="shared" si="3"/>
        <v>0</v>
      </c>
      <c r="O68" s="60"/>
    </row>
    <row r="69" spans="1:15" ht="18.75" hidden="1">
      <c r="A69" s="10" t="s">
        <v>47</v>
      </c>
      <c r="B69" s="48"/>
      <c r="C69" s="11"/>
      <c r="D69" s="11"/>
      <c r="E69" s="48"/>
      <c r="G69" s="1">
        <f t="shared" si="11"/>
        <v>0</v>
      </c>
      <c r="K69" s="46" t="e">
        <f t="shared" si="8"/>
        <v>#DIV/0!</v>
      </c>
      <c r="L69" s="46" t="e">
        <f t="shared" si="9"/>
        <v>#DIV/0!</v>
      </c>
      <c r="M69" s="46">
        <v>0</v>
      </c>
      <c r="N69" s="21" t="e">
        <f t="shared" si="3"/>
        <v>#DIV/0!</v>
      </c>
      <c r="O69" s="60"/>
    </row>
    <row r="70" spans="1:15" ht="18.75" hidden="1">
      <c r="A70" s="10" t="s">
        <v>48</v>
      </c>
      <c r="B70" s="48"/>
      <c r="C70" s="11"/>
      <c r="D70" s="11"/>
      <c r="E70" s="48">
        <v>3.8</v>
      </c>
      <c r="G70" s="1">
        <f t="shared" si="11"/>
        <v>0</v>
      </c>
      <c r="K70" s="46" t="e">
        <f t="shared" si="8"/>
        <v>#DIV/0!</v>
      </c>
      <c r="L70" s="46" t="e">
        <f t="shared" si="9"/>
        <v>#DIV/0!</v>
      </c>
      <c r="M70" s="46">
        <v>0</v>
      </c>
      <c r="N70" s="21">
        <f t="shared" si="3"/>
        <v>0</v>
      </c>
      <c r="O70" s="60"/>
    </row>
    <row r="71" spans="1:15" ht="37.5" hidden="1">
      <c r="A71" s="10" t="s">
        <v>49</v>
      </c>
      <c r="B71" s="48"/>
      <c r="C71" s="11"/>
      <c r="D71" s="11"/>
      <c r="E71" s="48">
        <v>4321.5</v>
      </c>
      <c r="G71" s="1">
        <f t="shared" si="11"/>
        <v>0</v>
      </c>
      <c r="K71" s="46" t="e">
        <f t="shared" si="8"/>
        <v>#DIV/0!</v>
      </c>
      <c r="L71" s="46" t="e">
        <f t="shared" si="9"/>
        <v>#DIV/0!</v>
      </c>
      <c r="M71" s="46">
        <v>0</v>
      </c>
      <c r="N71" s="21">
        <f t="shared" si="3"/>
        <v>0</v>
      </c>
      <c r="O71" s="60"/>
    </row>
    <row r="72" spans="1:15" ht="16.5" customHeight="1" hidden="1">
      <c r="A72" s="10" t="s">
        <v>50</v>
      </c>
      <c r="B72" s="48"/>
      <c r="C72" s="11"/>
      <c r="D72" s="11"/>
      <c r="E72" s="48"/>
      <c r="G72" s="1">
        <f t="shared" si="11"/>
        <v>0</v>
      </c>
      <c r="K72" s="46" t="e">
        <f t="shared" si="8"/>
        <v>#DIV/0!</v>
      </c>
      <c r="L72" s="46" t="e">
        <f t="shared" si="9"/>
        <v>#DIV/0!</v>
      </c>
      <c r="M72" s="46">
        <v>0</v>
      </c>
      <c r="N72" s="21" t="e">
        <f t="shared" si="3"/>
        <v>#DIV/0!</v>
      </c>
      <c r="O72" s="60"/>
    </row>
    <row r="73" spans="1:15" ht="18.75" hidden="1">
      <c r="A73" s="10" t="s">
        <v>51</v>
      </c>
      <c r="B73" s="48"/>
      <c r="C73" s="11"/>
      <c r="D73" s="11"/>
      <c r="E73" s="48">
        <v>117.2</v>
      </c>
      <c r="G73" s="1">
        <f t="shared" si="11"/>
        <v>0</v>
      </c>
      <c r="K73" s="46" t="e">
        <f t="shared" si="8"/>
        <v>#DIV/0!</v>
      </c>
      <c r="L73" s="46" t="e">
        <f t="shared" si="9"/>
        <v>#DIV/0!</v>
      </c>
      <c r="M73" s="46">
        <v>0</v>
      </c>
      <c r="N73" s="21">
        <f aca="true" t="shared" si="12" ref="N73:N79">O73/E73*100</f>
        <v>0</v>
      </c>
      <c r="O73" s="60"/>
    </row>
    <row r="74" spans="1:15" ht="18.75" hidden="1">
      <c r="A74" s="10" t="s">
        <v>52</v>
      </c>
      <c r="B74" s="48"/>
      <c r="C74" s="11"/>
      <c r="D74" s="11"/>
      <c r="E74" s="48">
        <v>55</v>
      </c>
      <c r="G74" s="1">
        <f t="shared" si="11"/>
        <v>0</v>
      </c>
      <c r="K74" s="46" t="e">
        <f t="shared" si="8"/>
        <v>#DIV/0!</v>
      </c>
      <c r="L74" s="46" t="e">
        <f t="shared" si="9"/>
        <v>#DIV/0!</v>
      </c>
      <c r="M74" s="46">
        <v>0</v>
      </c>
      <c r="N74" s="21">
        <f t="shared" si="12"/>
        <v>0</v>
      </c>
      <c r="O74" s="60"/>
    </row>
    <row r="75" spans="1:15" ht="18.75" hidden="1">
      <c r="A75" s="10" t="s">
        <v>53</v>
      </c>
      <c r="B75" s="48"/>
      <c r="C75" s="11"/>
      <c r="D75" s="11"/>
      <c r="E75" s="48">
        <v>45</v>
      </c>
      <c r="G75" s="1">
        <f t="shared" si="11"/>
        <v>0</v>
      </c>
      <c r="K75" s="46" t="e">
        <f t="shared" si="8"/>
        <v>#DIV/0!</v>
      </c>
      <c r="L75" s="46" t="e">
        <f t="shared" si="9"/>
        <v>#DIV/0!</v>
      </c>
      <c r="M75" s="46">
        <v>0</v>
      </c>
      <c r="N75" s="21">
        <f t="shared" si="12"/>
        <v>0</v>
      </c>
      <c r="O75" s="60"/>
    </row>
    <row r="76" spans="1:15" ht="18.75" hidden="1">
      <c r="A76" s="10" t="s">
        <v>54</v>
      </c>
      <c r="B76" s="48"/>
      <c r="C76" s="11"/>
      <c r="D76" s="11"/>
      <c r="E76" s="48">
        <v>4</v>
      </c>
      <c r="G76" s="1">
        <f t="shared" si="11"/>
        <v>0</v>
      </c>
      <c r="K76" s="46" t="e">
        <f t="shared" si="8"/>
        <v>#DIV/0!</v>
      </c>
      <c r="L76" s="46" t="e">
        <f t="shared" si="9"/>
        <v>#DIV/0!</v>
      </c>
      <c r="M76" s="46">
        <v>0</v>
      </c>
      <c r="N76" s="21">
        <f t="shared" si="12"/>
        <v>0</v>
      </c>
      <c r="O76" s="60"/>
    </row>
    <row r="77" spans="1:15" ht="56.25" hidden="1">
      <c r="A77" s="10" t="s">
        <v>55</v>
      </c>
      <c r="B77" s="48"/>
      <c r="C77" s="11"/>
      <c r="D77" s="11"/>
      <c r="E77" s="48"/>
      <c r="G77" s="1">
        <f t="shared" si="11"/>
        <v>0</v>
      </c>
      <c r="K77" s="46" t="e">
        <f t="shared" si="8"/>
        <v>#DIV/0!</v>
      </c>
      <c r="L77" s="46" t="e">
        <f t="shared" si="9"/>
        <v>#DIV/0!</v>
      </c>
      <c r="M77" s="46">
        <v>0</v>
      </c>
      <c r="N77" s="21" t="e">
        <f t="shared" si="12"/>
        <v>#DIV/0!</v>
      </c>
      <c r="O77" s="60"/>
    </row>
    <row r="78" spans="1:15" ht="28.5" customHeight="1" hidden="1">
      <c r="A78" s="8" t="s">
        <v>56</v>
      </c>
      <c r="B78" s="49"/>
      <c r="C78" s="9"/>
      <c r="D78" s="9"/>
      <c r="E78" s="49">
        <f>E8-E54</f>
        <v>-3734.8999999999996</v>
      </c>
      <c r="K78" s="46" t="e">
        <f t="shared" si="8"/>
        <v>#DIV/0!</v>
      </c>
      <c r="L78" s="46" t="e">
        <f t="shared" si="9"/>
        <v>#DIV/0!</v>
      </c>
      <c r="M78" s="46">
        <v>0</v>
      </c>
      <c r="N78" s="21">
        <f t="shared" si="12"/>
        <v>0</v>
      </c>
      <c r="O78" s="60"/>
    </row>
    <row r="79" spans="1:15" ht="37.5" hidden="1">
      <c r="A79" s="30" t="s">
        <v>57</v>
      </c>
      <c r="B79" s="50"/>
      <c r="C79" s="31"/>
      <c r="D79" s="31"/>
      <c r="E79" s="50"/>
      <c r="K79" s="46" t="e">
        <f t="shared" si="8"/>
        <v>#DIV/0!</v>
      </c>
      <c r="L79" s="46" t="e">
        <f t="shared" si="9"/>
        <v>#DIV/0!</v>
      </c>
      <c r="M79" s="46">
        <v>0</v>
      </c>
      <c r="N79" s="21" t="e">
        <f t="shared" si="12"/>
        <v>#DIV/0!</v>
      </c>
      <c r="O79" s="61">
        <v>-300</v>
      </c>
    </row>
    <row r="80" spans="1:15" ht="15.75">
      <c r="A80" s="22" t="s">
        <v>84</v>
      </c>
      <c r="B80" s="51">
        <v>21.7</v>
      </c>
      <c r="C80" s="32">
        <v>0</v>
      </c>
      <c r="D80" s="32">
        <v>107.5</v>
      </c>
      <c r="E80" s="51">
        <v>0</v>
      </c>
      <c r="F80" s="32"/>
      <c r="G80" s="32"/>
      <c r="H80" s="33"/>
      <c r="I80" s="33"/>
      <c r="J80" s="33"/>
      <c r="K80" s="46">
        <f>C80/B80*100</f>
        <v>0</v>
      </c>
      <c r="L80" s="46">
        <v>0</v>
      </c>
      <c r="M80" s="46">
        <v>0</v>
      </c>
      <c r="N80" s="54">
        <v>0</v>
      </c>
      <c r="O80" s="62">
        <v>0</v>
      </c>
    </row>
    <row r="81" spans="1:15" ht="37.5">
      <c r="A81" s="64" t="s">
        <v>91</v>
      </c>
      <c r="B81" s="65">
        <f>B82</f>
        <v>0</v>
      </c>
      <c r="C81" s="65">
        <f aca="true" t="shared" si="13" ref="C81:O81">C82</f>
        <v>0</v>
      </c>
      <c r="D81" s="65">
        <f t="shared" si="13"/>
        <v>-34.3</v>
      </c>
      <c r="E81" s="65">
        <f t="shared" si="13"/>
        <v>4.3</v>
      </c>
      <c r="F81" s="65">
        <f t="shared" si="13"/>
        <v>0</v>
      </c>
      <c r="G81" s="65">
        <f t="shared" si="13"/>
        <v>0</v>
      </c>
      <c r="H81" s="65">
        <f t="shared" si="13"/>
        <v>0</v>
      </c>
      <c r="I81" s="65">
        <f t="shared" si="13"/>
        <v>0</v>
      </c>
      <c r="J81" s="65">
        <f t="shared" si="13"/>
        <v>0</v>
      </c>
      <c r="K81" s="65">
        <f t="shared" si="13"/>
        <v>0</v>
      </c>
      <c r="L81" s="65">
        <f t="shared" si="13"/>
        <v>0</v>
      </c>
      <c r="M81" s="65">
        <f t="shared" si="13"/>
        <v>0</v>
      </c>
      <c r="N81" s="66">
        <f t="shared" si="13"/>
        <v>0</v>
      </c>
      <c r="O81" s="66">
        <f t="shared" si="13"/>
        <v>0</v>
      </c>
    </row>
    <row r="82" spans="1:15" ht="15.75">
      <c r="A82" s="47" t="s">
        <v>92</v>
      </c>
      <c r="B82" s="67">
        <v>0</v>
      </c>
      <c r="C82" s="67">
        <v>0</v>
      </c>
      <c r="D82" s="67">
        <v>-34.3</v>
      </c>
      <c r="E82" s="33">
        <v>4.3</v>
      </c>
      <c r="F82" s="33"/>
      <c r="G82" s="33"/>
      <c r="H82" s="33"/>
      <c r="I82" s="33"/>
      <c r="J82" s="33"/>
      <c r="K82" s="67">
        <v>0</v>
      </c>
      <c r="L82" s="67">
        <v>0</v>
      </c>
      <c r="M82" s="67">
        <v>0</v>
      </c>
      <c r="N82" s="54">
        <v>0</v>
      </c>
      <c r="O82" s="54">
        <v>0</v>
      </c>
    </row>
    <row r="83" ht="15">
      <c r="A83" s="6"/>
    </row>
    <row r="84" spans="1:15" ht="37.5" customHeight="1">
      <c r="A84" s="68" t="s">
        <v>94</v>
      </c>
      <c r="B84" s="68"/>
      <c r="C84" s="81"/>
      <c r="D84" s="81"/>
      <c r="E84" s="81"/>
      <c r="F84" s="81"/>
      <c r="G84" s="81"/>
      <c r="H84" s="82"/>
      <c r="I84" s="82"/>
      <c r="J84" s="82"/>
      <c r="K84" s="82"/>
      <c r="L84" s="82"/>
      <c r="M84" s="82"/>
      <c r="N84" s="83" t="s">
        <v>95</v>
      </c>
      <c r="O84" s="82"/>
    </row>
    <row r="85" ht="15">
      <c r="A85" s="6"/>
    </row>
  </sheetData>
  <sheetProtection/>
  <mergeCells count="8">
    <mergeCell ref="K5:M5"/>
    <mergeCell ref="N5:N6"/>
    <mergeCell ref="O5:O6"/>
    <mergeCell ref="A2:O2"/>
    <mergeCell ref="A5:A6"/>
    <mergeCell ref="E5:E6"/>
    <mergeCell ref="B5:D5"/>
    <mergeCell ref="A84:B84"/>
  </mergeCells>
  <printOptions/>
  <pageMargins left="0.31496062992125984" right="0.1968503937007874" top="0.7874015748031497" bottom="0.11811023622047245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</dc:creator>
  <cp:keywords/>
  <dc:description/>
  <cp:lastModifiedBy>Финансист</cp:lastModifiedBy>
  <cp:lastPrinted>2017-11-13T11:50:44Z</cp:lastPrinted>
  <dcterms:created xsi:type="dcterms:W3CDTF">2012-09-18T14:28:35Z</dcterms:created>
  <dcterms:modified xsi:type="dcterms:W3CDTF">2017-11-13T11:50:51Z</dcterms:modified>
  <cp:category/>
  <cp:version/>
  <cp:contentType/>
  <cp:contentStatus/>
</cp:coreProperties>
</file>